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35" windowWidth="19065" windowHeight="8085"/>
  </bookViews>
  <sheets>
    <sheet name="3" sheetId="8" r:id="rId1"/>
  </sheets>
  <externalReferences>
    <externalReference r:id="rId2"/>
  </externalReferences>
  <definedNames>
    <definedName name="_xlnm.Print_Titles" localSheetId="0">'3'!$16:$16</definedName>
    <definedName name="_xlnm.Print_Area" localSheetId="0">'3'!$A$1:$U$73</definedName>
  </definedNames>
  <calcPr calcId="144525"/>
</workbook>
</file>

<file path=xl/calcChain.xml><?xml version="1.0" encoding="utf-8"?>
<calcChain xmlns="http://schemas.openxmlformats.org/spreadsheetml/2006/main">
  <c r="D67" i="8" l="1"/>
  <c r="E67" i="8" s="1"/>
  <c r="B67" i="8"/>
  <c r="D63" i="8"/>
  <c r="D64" i="8" s="1"/>
  <c r="B63" i="8"/>
  <c r="T48" i="8"/>
  <c r="Q48" i="8"/>
  <c r="U47" i="8"/>
  <c r="S47" i="8"/>
  <c r="Q47" i="8"/>
  <c r="D47" i="8"/>
  <c r="E47" i="8" s="1"/>
  <c r="D49" i="8"/>
  <c r="K49" i="8" s="1"/>
  <c r="D48" i="8"/>
  <c r="M48" i="8" s="1"/>
  <c r="U41" i="8"/>
  <c r="U42" i="8" s="1"/>
  <c r="Q41" i="8"/>
  <c r="U35" i="8"/>
  <c r="U36" i="8" s="1"/>
  <c r="Q35" i="8"/>
  <c r="U20" i="8"/>
  <c r="U21" i="8" s="1"/>
  <c r="Q20" i="8"/>
  <c r="E68" i="8" l="1"/>
  <c r="K67" i="8"/>
  <c r="E63" i="8"/>
  <c r="E64" i="8" s="1"/>
  <c r="D68" i="8"/>
  <c r="K63" i="8"/>
  <c r="S50" i="8"/>
  <c r="S69" i="8" s="1"/>
  <c r="S70" i="8" s="1"/>
  <c r="D50" i="8"/>
  <c r="T50" i="8"/>
  <c r="T69" i="8" s="1"/>
  <c r="T70" i="8" s="1"/>
  <c r="E49" i="8"/>
  <c r="U48" i="8"/>
  <c r="M49" i="8"/>
  <c r="E48" i="8"/>
  <c r="K48" i="8" s="1"/>
  <c r="U43" i="8"/>
  <c r="E41" i="8"/>
  <c r="E42" i="8" s="1"/>
  <c r="E35" i="8"/>
  <c r="E36" i="8" s="1"/>
  <c r="E29" i="8"/>
  <c r="E30" i="8" s="1"/>
  <c r="E20" i="8"/>
  <c r="E21" i="8" s="1"/>
  <c r="D69" i="8" l="1"/>
  <c r="M68" i="8"/>
  <c r="K68" i="8"/>
  <c r="M67" i="8"/>
  <c r="K64" i="8"/>
  <c r="M63" i="8"/>
  <c r="M64" i="8" s="1"/>
  <c r="U50" i="8"/>
  <c r="U69" i="8" s="1"/>
  <c r="U70" i="8" s="1"/>
  <c r="E50" i="8"/>
  <c r="E69" i="8" s="1"/>
  <c r="E43" i="8"/>
  <c r="D29" i="8"/>
  <c r="D35" i="8"/>
  <c r="D41" i="8"/>
  <c r="D20" i="8"/>
  <c r="E70" i="8" l="1"/>
  <c r="M35" i="8"/>
  <c r="M36" i="8" s="1"/>
  <c r="D36" i="8"/>
  <c r="K35" i="8"/>
  <c r="K36" i="8" s="1"/>
  <c r="M41" i="8"/>
  <c r="M42" i="8" s="1"/>
  <c r="K41" i="8"/>
  <c r="K42" i="8" s="1"/>
  <c r="D42" i="8"/>
  <c r="M29" i="8"/>
  <c r="M30" i="8" s="1"/>
  <c r="L29" i="8"/>
  <c r="L30" i="8" s="1"/>
  <c r="L43" i="8" s="1"/>
  <c r="L70" i="8" s="1"/>
  <c r="D30" i="8"/>
  <c r="K20" i="8"/>
  <c r="K21" i="8" s="1"/>
  <c r="M20" i="8"/>
  <c r="M21" i="8" s="1"/>
  <c r="D21" i="8"/>
  <c r="D43" i="8" l="1"/>
  <c r="D70" i="8" s="1"/>
  <c r="M43" i="8"/>
  <c r="K43" i="8"/>
  <c r="K47" i="8" l="1"/>
  <c r="M47" i="8"/>
  <c r="M50" i="8" l="1"/>
  <c r="M69" i="8" s="1"/>
  <c r="M70" i="8" s="1"/>
  <c r="K50" i="8"/>
  <c r="K69" i="8" s="1"/>
  <c r="K70" i="8" s="1"/>
</calcChain>
</file>

<file path=xl/sharedStrings.xml><?xml version="1.0" encoding="utf-8"?>
<sst xmlns="http://schemas.openxmlformats.org/spreadsheetml/2006/main" count="144" uniqueCount="119">
  <si>
    <t>№ з/п</t>
  </si>
  <si>
    <t>Найменування заходів (пооб'єктно)</t>
  </si>
  <si>
    <t>(підпис)</t>
  </si>
  <si>
    <t>2.1.2.1</t>
  </si>
  <si>
    <t>2.1.2.2</t>
  </si>
  <si>
    <t>х </t>
  </si>
  <si>
    <t xml:space="preserve">загальна сума </t>
  </si>
  <si>
    <t>Інші заходи, у т.ч.:</t>
  </si>
  <si>
    <t>ВОДОПОСТАЧАННЯ</t>
  </si>
  <si>
    <t>ВОДОВІДВЕДЕННЯ</t>
  </si>
  <si>
    <t>виробничі інвестиції з прибутку</t>
  </si>
  <si>
    <t>підлягають поверненню</t>
  </si>
  <si>
    <t xml:space="preserve"> не підлягають поверненню </t>
  </si>
  <si>
    <t>х</t>
  </si>
  <si>
    <t>прогнозний період</t>
  </si>
  <si>
    <t>позичко-ві кошти</t>
  </si>
  <si>
    <t>госпо-      дарський  (вартість    матеріаль-них ресурсів)</t>
  </si>
  <si>
    <t>підряд-  ний</t>
  </si>
  <si>
    <t>планова-ний період</t>
  </si>
  <si>
    <t>планова-ний період            + 1</t>
  </si>
  <si>
    <t>плано-ваний період     + n*</t>
  </si>
  <si>
    <t>Усього за інвестиційною програмою</t>
  </si>
  <si>
    <t>Заходи зі зниження питомих витрат, а також втрат ресурсів, у т.ч.:</t>
  </si>
  <si>
    <t>бюджетні кошти   (не підлягають поверненню)</t>
  </si>
  <si>
    <t>2.1.4</t>
  </si>
  <si>
    <t>2.2</t>
  </si>
  <si>
    <t>1.2</t>
  </si>
  <si>
    <t xml:space="preserve">ПОГОДЖЕНО </t>
  </si>
  <si>
    <t xml:space="preserve">ЗАТВЕРДЖЕНО                         </t>
  </si>
  <si>
    <t>__________________________________</t>
  </si>
  <si>
    <t>"____"_______________ 20____ року</t>
  </si>
  <si>
    <t>з урахуванням:</t>
  </si>
  <si>
    <t>інші залучені кошти, з них:</t>
  </si>
  <si>
    <t>І</t>
  </si>
  <si>
    <t>Заходи зі зниження питомих витрат, а також втрат ресурсів,  з них:</t>
  </si>
  <si>
    <t>Заходи щодо забезпечення технологічного та/або комерційного обліку ресурсів, з них:</t>
  </si>
  <si>
    <t>Заходи щодо зменшення обсягу витрат води на технологічні потреби, з них:</t>
  </si>
  <si>
    <t>Заходи щодо підвищення екологічної безпеки та охорони навколишнього середовища, з них:</t>
  </si>
  <si>
    <t>Інші заходи,з них:</t>
  </si>
  <si>
    <t>Інші заходи, з них:</t>
  </si>
  <si>
    <t>ІІ</t>
  </si>
  <si>
    <t>Модернізація та закупівля транспортних засобів спеціального та спеціалізованого призначення, з них:</t>
  </si>
  <si>
    <t>(посада відповідального виконавця)</t>
  </si>
  <si>
    <t>Усього за розділом І</t>
  </si>
  <si>
    <t>Усього за розділом ІІ</t>
  </si>
  <si>
    <t>Кількісний показник (одиниця виміру)</t>
  </si>
  <si>
    <t>аморти-   заційні відраху-   вання</t>
  </si>
  <si>
    <t>Строк окупності (місяців)**</t>
  </si>
  <si>
    <t xml:space="preserve">№ аркуша обґрунтовуючих матеріалів </t>
  </si>
  <si>
    <r>
      <t xml:space="preserve">          (прізвище, ім</t>
    </r>
    <r>
      <rPr>
        <sz val="8"/>
        <rFont val="Calibri"/>
        <family val="2"/>
        <charset val="204"/>
      </rPr>
      <t>’</t>
    </r>
    <r>
      <rPr>
        <sz val="8"/>
        <rFont val="Times New Roman"/>
        <family val="1"/>
        <charset val="204"/>
      </rPr>
      <t>я, по батькові)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</si>
  <si>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водопостачання, з урахуванням:</t>
    </r>
  </si>
  <si>
    <t>1.1</t>
  </si>
  <si>
    <t>1.3</t>
  </si>
  <si>
    <t>Усього за підпунктом 1.1</t>
  </si>
  <si>
    <t>Усього за підпунктом 1.2</t>
  </si>
  <si>
    <t>Усього за підпунктом 1.3</t>
  </si>
  <si>
    <t>1.4</t>
  </si>
  <si>
    <t>1.6</t>
  </si>
  <si>
    <t>Усього за підпунктом 1.4</t>
  </si>
  <si>
    <t>Усього за підпунктом 1.5</t>
  </si>
  <si>
    <t>Усього за підпунктом 1.6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</si>
  <si>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водовідведення, з урахуванням:</t>
    </r>
  </si>
  <si>
    <t xml:space="preserve">  2.1</t>
  </si>
  <si>
    <t>Усього за підпунктом 2.1</t>
  </si>
  <si>
    <t>Усього за підпунктом 2.2</t>
  </si>
  <si>
    <t>2.3</t>
  </si>
  <si>
    <t>2.4</t>
  </si>
  <si>
    <t>2.5</t>
  </si>
  <si>
    <t>Усього за підпунктом 2.5</t>
  </si>
  <si>
    <t>Заходи щодо провадження та розвитку інформаційних технологій, з них:</t>
  </si>
  <si>
    <t>Усього за підпунктом  2.4</t>
  </si>
  <si>
    <t>2.6</t>
  </si>
  <si>
    <t>Усього за підпунктом 2.6</t>
  </si>
  <si>
    <t>Заходи щодо модернізації та закупівлі транспортних засобів спеціального та спеціалізованого призначення, з них:</t>
  </si>
  <si>
    <t>1.5</t>
  </si>
  <si>
    <t xml:space="preserve">  1.7</t>
  </si>
  <si>
    <t>Усього за підпунктом 1.7</t>
  </si>
  <si>
    <t>1.8</t>
  </si>
  <si>
    <t>Усього за підпунктом 1.8</t>
  </si>
  <si>
    <t>Усього за підпунктом 2.3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</si>
  <si>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</si>
  <si>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          тис. грн                    (без ПДВ)</t>
  </si>
  <si>
    <t>Графік здійснення заходів та використання коштів на планований та прогнозний періоди                   тис. грн (без ПДВ)</t>
  </si>
  <si>
    <t>Економія паливно-енергетичних ресурсів (кВт*год/прогнозний період)</t>
  </si>
  <si>
    <t>Економія фонду заробітної плати, (тис. грн/прогнозний період)</t>
  </si>
  <si>
    <t>Економічний ефект  (тис. грн)***</t>
  </si>
  <si>
    <t>Заходи щодо підвищення якості послуг з централізованого водопостачання, з них:</t>
  </si>
  <si>
    <t>КП "ПАВЛОГРАДВОДОКАНАЛ"</t>
  </si>
  <si>
    <t xml:space="preserve">Додаток 3                                                                                            </t>
  </si>
  <si>
    <t>Перший заступник міського голови                            _________                  В.С. Мовчан</t>
  </si>
  <si>
    <t>Директор КП"ПАВЛОГРАДВОДОКАНАЛ"</t>
  </si>
  <si>
    <t xml:space="preserve">"____" ___________ 201__р. </t>
  </si>
  <si>
    <t>Карпець О.С.</t>
  </si>
  <si>
    <t>Фінансовий план  інвестиційної програми на 2018  рік</t>
  </si>
  <si>
    <t>1.1.1</t>
  </si>
  <si>
    <t>Заміна вводів водопостачання на багатоповерхові будинки</t>
  </si>
  <si>
    <t>40шт.</t>
  </si>
  <si>
    <t>1.4.1.</t>
  </si>
  <si>
    <t>Розробка проектів з встановлення підвищувальних насосних станцій в багатоповерхових будинках</t>
  </si>
  <si>
    <t>3шт.</t>
  </si>
  <si>
    <t xml:space="preserve">1.6.1 </t>
  </si>
  <si>
    <t>Придбання пересувного компресору ПКСД 5,25</t>
  </si>
  <si>
    <t>1шт.</t>
  </si>
  <si>
    <t xml:space="preserve">  1.8.1</t>
  </si>
  <si>
    <t>Придбання пошуково -діагностичного комплексу "Прогрес"</t>
  </si>
  <si>
    <t xml:space="preserve">2.1.1 </t>
  </si>
  <si>
    <t>Придбання насосів на КНС</t>
  </si>
  <si>
    <r>
      <rPr>
        <u/>
        <sz val="9"/>
        <rFont val="Times New Roman"/>
        <family val="1"/>
        <charset val="204"/>
      </rPr>
      <t xml:space="preserve">            Провідний інженер ВТВ              </t>
    </r>
    <r>
      <rPr>
        <sz val="9"/>
        <rFont val="Times New Roman"/>
        <family val="1"/>
        <charset val="204"/>
      </rPr>
      <t xml:space="preserve">                                                            ___________________________                                                    </t>
    </r>
    <r>
      <rPr>
        <u/>
        <sz val="9"/>
        <rFont val="Times New Roman"/>
        <family val="1"/>
        <charset val="204"/>
      </rPr>
      <t xml:space="preserve">                     Артеменко М.А.                       </t>
    </r>
  </si>
  <si>
    <t>4шт.</t>
  </si>
  <si>
    <t>2.1.2</t>
  </si>
  <si>
    <t xml:space="preserve">Диспетчеризація  та автоматизація КНС </t>
  </si>
  <si>
    <t>5шт.</t>
  </si>
  <si>
    <t>2.1.3</t>
  </si>
  <si>
    <t>Перекладка самопливного колектору від КНС№5А (Д=200мм, L-267м.)</t>
  </si>
  <si>
    <t>267м.</t>
  </si>
  <si>
    <t>Заходи щодо впровадження та розвитку інформаційних технологій,з них:</t>
  </si>
  <si>
    <t>80м.</t>
  </si>
  <si>
    <t>2.5.1</t>
  </si>
  <si>
    <t xml:space="preserve"> 2 . 6 .1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</si>
</sst>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Calibri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7">
    <xf numFmtId="0" fontId="0" fillId="0" borderId="0" xfId="0"/>
    <xf numFmtId="49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17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6" xfId="0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9" fillId="0" borderId="0" xfId="0" applyFont="1" applyFill="1"/>
    <xf numFmtId="0" fontId="16" fillId="0" borderId="0" xfId="0" applyFont="1" applyFill="1"/>
    <xf numFmtId="0" fontId="20" fillId="0" borderId="0" xfId="0" applyFont="1" applyFill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2" fontId="6" fillId="0" borderId="1" xfId="2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/>
    <xf numFmtId="2" fontId="20" fillId="0" borderId="1" xfId="0" applyNumberFormat="1" applyFont="1" applyFill="1" applyBorder="1" applyAlignment="1">
      <alignment horizontal="center" vertical="center" wrapText="1"/>
    </xf>
    <xf numFmtId="44" fontId="20" fillId="0" borderId="1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left" vertical="top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2" fontId="6" fillId="2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left" vertical="center" wrapText="1"/>
    </xf>
    <xf numFmtId="44" fontId="6" fillId="0" borderId="5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/>
    <xf numFmtId="0" fontId="5" fillId="0" borderId="3" xfId="0" applyFont="1" applyFill="1" applyBorder="1" applyAlignment="1"/>
    <xf numFmtId="0" fontId="6" fillId="0" borderId="3" xfId="0" applyFont="1" applyFill="1" applyBorder="1" applyAlignment="1"/>
    <xf numFmtId="2" fontId="6" fillId="0" borderId="5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/>
    </xf>
    <xf numFmtId="2" fontId="6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/>
    <xf numFmtId="0" fontId="6" fillId="0" borderId="3" xfId="0" applyFont="1" applyFill="1" applyBorder="1"/>
    <xf numFmtId="2" fontId="5" fillId="0" borderId="5" xfId="0" applyNumberFormat="1" applyFont="1" applyFill="1" applyBorder="1" applyAlignment="1"/>
    <xf numFmtId="2" fontId="5" fillId="0" borderId="3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/>
    <xf numFmtId="2" fontId="6" fillId="0" borderId="3" xfId="0" applyNumberFormat="1" applyFont="1" applyFill="1" applyBorder="1" applyAlignment="1"/>
    <xf numFmtId="2" fontId="5" fillId="0" borderId="5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/>
    </xf>
    <xf numFmtId="44" fontId="5" fillId="0" borderId="5" xfId="0" applyNumberFormat="1" applyFont="1" applyFill="1" applyBorder="1" applyAlignment="1">
      <alignment horizontal="center"/>
    </xf>
    <xf numFmtId="44" fontId="5" fillId="0" borderId="4" xfId="0" applyNumberFormat="1" applyFont="1" applyFill="1" applyBorder="1" applyAlignment="1">
      <alignment horizontal="center"/>
    </xf>
    <xf numFmtId="44" fontId="5" fillId="0" borderId="3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 wrapText="1"/>
    </xf>
    <xf numFmtId="0" fontId="6" fillId="0" borderId="8" xfId="0" applyFont="1" applyFill="1" applyBorder="1" applyAlignment="1">
      <alignment horizontal="center" textRotation="90" wrapText="1"/>
    </xf>
    <xf numFmtId="0" fontId="5" fillId="0" borderId="1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4" fontId="11" fillId="0" borderId="0" xfId="0" applyNumberFormat="1" applyFont="1" applyFill="1" applyAlignment="1">
      <alignment horizontal="left"/>
    </xf>
    <xf numFmtId="0" fontId="6" fillId="0" borderId="5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vertical="top"/>
    </xf>
    <xf numFmtId="0" fontId="12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8" xfId="0" applyFont="1" applyFill="1" applyBorder="1"/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4%202018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0">
          <cell r="E20">
            <v>69.239999999999995</v>
          </cell>
          <cell r="T20">
            <v>75</v>
          </cell>
          <cell r="X20">
            <v>10.88</v>
          </cell>
        </row>
        <row r="29">
          <cell r="E29">
            <v>71.56</v>
          </cell>
        </row>
        <row r="35">
          <cell r="E35">
            <v>254.97</v>
          </cell>
          <cell r="T35">
            <v>132</v>
          </cell>
          <cell r="X35">
            <v>23.13</v>
          </cell>
        </row>
        <row r="41">
          <cell r="E41">
            <v>150</v>
          </cell>
          <cell r="T41">
            <v>55</v>
          </cell>
          <cell r="X41">
            <v>32.659999999999997</v>
          </cell>
        </row>
        <row r="47">
          <cell r="D47">
            <v>353.38299999999998</v>
          </cell>
          <cell r="T47">
            <v>176</v>
          </cell>
          <cell r="V47">
            <v>14400</v>
          </cell>
          <cell r="X47">
            <v>23.96</v>
          </cell>
        </row>
        <row r="48">
          <cell r="D48">
            <v>247.88</v>
          </cell>
          <cell r="T48">
            <v>4</v>
          </cell>
          <cell r="W48">
            <v>854.98</v>
          </cell>
        </row>
        <row r="49">
          <cell r="D49">
            <v>67.956000000000003</v>
          </cell>
        </row>
        <row r="61">
          <cell r="B61" t="str">
            <v>Придбання труб для заміни ділянки напірного колектору від КНС№1а (80м. Д-400мм)  в р-ні мосту на сел."18 Вересня"</v>
          </cell>
          <cell r="D61">
            <v>207</v>
          </cell>
        </row>
        <row r="65">
          <cell r="B65" t="str">
            <v>Придбання приладу для заміру кисня "Марк -404"</v>
          </cell>
          <cell r="D65">
            <v>140.52699999999999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tabSelected="1" view="pageLayout" topLeftCell="B1" zoomScaleNormal="100" zoomScaleSheetLayoutView="100" workbookViewId="0">
      <selection activeCell="A41" sqref="A41"/>
    </sheetView>
  </sheetViews>
  <sheetFormatPr defaultRowHeight="12" x14ac:dyDescent="0.2"/>
  <cols>
    <col min="1" max="1" width="10.42578125" style="12" customWidth="1"/>
    <col min="2" max="2" width="19.5703125" style="6" customWidth="1"/>
    <col min="3" max="3" width="10.140625" style="6" customWidth="1"/>
    <col min="4" max="4" width="7.7109375" style="6" customWidth="1"/>
    <col min="5" max="5" width="7.42578125" style="6" customWidth="1"/>
    <col min="6" max="6" width="8.28515625" style="6" customWidth="1"/>
    <col min="7" max="7" width="7.140625" style="6" customWidth="1"/>
    <col min="8" max="8" width="10.140625" style="6" customWidth="1"/>
    <col min="9" max="9" width="10.42578125" style="6" customWidth="1"/>
    <col min="10" max="10" width="11.28515625" style="6" customWidth="1"/>
    <col min="11" max="11" width="9" style="6" customWidth="1"/>
    <col min="12" max="12" width="6.7109375" style="6" customWidth="1"/>
    <col min="13" max="13" width="6.85546875" style="6" customWidth="1"/>
    <col min="14" max="14" width="6.7109375" style="6" customWidth="1"/>
    <col min="15" max="15" width="2.5703125" style="6" customWidth="1"/>
    <col min="16" max="16" width="6.140625" style="6" customWidth="1"/>
    <col min="17" max="17" width="5" style="6" customWidth="1"/>
    <col min="18" max="18" width="5.7109375" style="6" customWidth="1"/>
    <col min="19" max="19" width="6" style="20" customWidth="1"/>
    <col min="20" max="20" width="5.42578125" style="20" customWidth="1"/>
    <col min="21" max="21" width="6.28515625" style="20" customWidth="1"/>
    <col min="22" max="16384" width="9.140625" style="6"/>
  </cols>
  <sheetData>
    <row r="1" spans="1:22" ht="18" customHeight="1" x14ac:dyDescent="0.2">
      <c r="L1" s="13"/>
      <c r="M1" s="40"/>
      <c r="N1" s="102" t="s">
        <v>88</v>
      </c>
      <c r="O1" s="102"/>
      <c r="P1" s="103"/>
      <c r="Q1" s="103"/>
      <c r="R1" s="103"/>
      <c r="S1" s="103"/>
      <c r="T1" s="103"/>
      <c r="U1" s="103"/>
    </row>
    <row r="2" spans="1:22" ht="34.5" customHeight="1" x14ac:dyDescent="0.2">
      <c r="B2" s="110" t="s">
        <v>27</v>
      </c>
      <c r="C2" s="110"/>
      <c r="D2" s="110"/>
      <c r="E2" s="110"/>
      <c r="F2" s="41"/>
      <c r="G2" s="41"/>
      <c r="H2" s="41"/>
      <c r="I2" s="41"/>
      <c r="J2" s="41"/>
      <c r="K2" s="41"/>
      <c r="L2" s="41"/>
      <c r="M2" s="110" t="s">
        <v>28</v>
      </c>
      <c r="N2" s="110"/>
      <c r="O2" s="110"/>
      <c r="P2" s="16"/>
      <c r="Q2" s="15"/>
      <c r="R2" s="15"/>
      <c r="S2" s="15"/>
      <c r="T2" s="15"/>
      <c r="U2" s="15"/>
    </row>
    <row r="3" spans="1:22" ht="27.75" customHeight="1" x14ac:dyDescent="0.25">
      <c r="B3" s="111" t="s">
        <v>89</v>
      </c>
      <c r="C3" s="112"/>
      <c r="D3" s="112"/>
      <c r="E3" s="112"/>
      <c r="F3" s="41"/>
      <c r="G3" s="41"/>
      <c r="H3" s="41"/>
      <c r="I3" s="41"/>
      <c r="J3" s="41"/>
      <c r="K3" s="41"/>
      <c r="L3" s="41"/>
      <c r="M3" s="158" t="s">
        <v>90</v>
      </c>
      <c r="N3" s="159"/>
      <c r="O3" s="159"/>
      <c r="P3" s="159"/>
      <c r="Q3" s="160"/>
      <c r="R3" s="160"/>
      <c r="S3" s="160"/>
      <c r="T3" s="160"/>
      <c r="U3" s="160"/>
      <c r="V3" s="160"/>
    </row>
    <row r="4" spans="1:22" ht="12" customHeight="1" x14ac:dyDescent="0.2">
      <c r="B4" s="127"/>
      <c r="C4" s="127"/>
      <c r="D4" s="127"/>
      <c r="E4" s="127"/>
      <c r="F4" s="41"/>
      <c r="G4" s="41"/>
      <c r="H4" s="41"/>
      <c r="I4" s="41"/>
      <c r="J4" s="41"/>
      <c r="K4" s="41"/>
      <c r="L4" s="41"/>
      <c r="M4" s="127"/>
      <c r="N4" s="127"/>
      <c r="O4" s="127"/>
      <c r="P4" s="127"/>
      <c r="Q4" s="15"/>
      <c r="R4" s="15"/>
      <c r="S4" s="15"/>
      <c r="T4" s="15"/>
      <c r="U4" s="15"/>
    </row>
    <row r="5" spans="1:22" ht="12" customHeight="1" x14ac:dyDescent="0.25">
      <c r="B5" s="157" t="s">
        <v>91</v>
      </c>
      <c r="C5" s="157"/>
      <c r="D5" s="157"/>
      <c r="E5" s="157"/>
      <c r="F5" s="41"/>
      <c r="G5" s="41"/>
      <c r="H5" s="41"/>
      <c r="I5" s="41"/>
      <c r="J5" s="41"/>
      <c r="K5" s="41"/>
      <c r="L5" s="41"/>
      <c r="M5" s="41" t="s">
        <v>29</v>
      </c>
      <c r="N5" s="41"/>
      <c r="O5" s="42" t="s">
        <v>92</v>
      </c>
      <c r="P5" s="41"/>
      <c r="Q5" s="15"/>
      <c r="R5" s="15"/>
      <c r="S5" s="15"/>
      <c r="T5" s="15"/>
      <c r="U5" s="15"/>
    </row>
    <row r="6" spans="1:22" ht="12" customHeight="1" x14ac:dyDescent="0.2">
      <c r="B6" s="17"/>
      <c r="C6" s="41"/>
      <c r="D6" s="41"/>
      <c r="E6" s="41"/>
      <c r="F6" s="41"/>
      <c r="G6" s="41"/>
      <c r="H6" s="41"/>
      <c r="I6" s="41"/>
      <c r="J6" s="41"/>
      <c r="K6" s="41"/>
      <c r="L6" s="41"/>
      <c r="M6" s="19"/>
      <c r="N6" s="43"/>
      <c r="O6" s="127"/>
      <c r="P6" s="127"/>
      <c r="Q6" s="15"/>
      <c r="R6" s="15"/>
      <c r="S6" s="15"/>
      <c r="T6" s="15"/>
      <c r="U6" s="15"/>
    </row>
    <row r="7" spans="1:22" ht="12" customHeight="1" x14ac:dyDescent="0.25">
      <c r="B7" s="44"/>
      <c r="C7" s="18"/>
      <c r="D7" s="18"/>
      <c r="E7" s="18"/>
      <c r="F7" s="41"/>
      <c r="G7" s="41"/>
      <c r="H7" s="41"/>
      <c r="I7" s="41"/>
      <c r="J7" s="41"/>
      <c r="K7" s="41"/>
      <c r="L7" s="41"/>
      <c r="M7" s="39" t="s">
        <v>30</v>
      </c>
      <c r="N7" s="39"/>
      <c r="O7" s="39"/>
      <c r="P7" s="39"/>
      <c r="Q7" s="15"/>
      <c r="R7" s="15"/>
      <c r="S7" s="15"/>
      <c r="T7" s="15"/>
      <c r="U7" s="15"/>
    </row>
    <row r="8" spans="1:22" ht="12" customHeight="1" x14ac:dyDescent="0.2">
      <c r="O8" s="14"/>
      <c r="P8" s="15"/>
      <c r="Q8" s="15"/>
      <c r="R8" s="15"/>
      <c r="S8" s="15"/>
      <c r="T8" s="15"/>
      <c r="U8" s="15"/>
    </row>
    <row r="9" spans="1:22" ht="22.5" customHeight="1" x14ac:dyDescent="0.25">
      <c r="A9" s="161" t="s">
        <v>93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22" ht="24" customHeight="1" x14ac:dyDescent="0.2">
      <c r="A10" s="162" t="s">
        <v>87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22" ht="20.25" customHeight="1" x14ac:dyDescent="0.2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22" ht="57.75" customHeight="1" x14ac:dyDescent="0.2">
      <c r="A12" s="164" t="s">
        <v>0</v>
      </c>
      <c r="B12" s="119" t="s">
        <v>1</v>
      </c>
      <c r="C12" s="119" t="s">
        <v>45</v>
      </c>
      <c r="D12" s="106" t="s">
        <v>80</v>
      </c>
      <c r="E12" s="107"/>
      <c r="F12" s="107"/>
      <c r="G12" s="107"/>
      <c r="H12" s="107"/>
      <c r="I12" s="107"/>
      <c r="J12" s="108"/>
      <c r="K12" s="106" t="s">
        <v>81</v>
      </c>
      <c r="L12" s="108"/>
      <c r="M12" s="106" t="s">
        <v>82</v>
      </c>
      <c r="N12" s="107"/>
      <c r="O12" s="107"/>
      <c r="P12" s="108"/>
      <c r="Q12" s="122" t="s">
        <v>47</v>
      </c>
      <c r="R12" s="122" t="s">
        <v>48</v>
      </c>
      <c r="S12" s="144" t="s">
        <v>83</v>
      </c>
      <c r="T12" s="144" t="s">
        <v>84</v>
      </c>
      <c r="U12" s="144" t="s">
        <v>85</v>
      </c>
    </row>
    <row r="13" spans="1:22" ht="15.75" customHeight="1" x14ac:dyDescent="0.2">
      <c r="A13" s="165"/>
      <c r="B13" s="120"/>
      <c r="C13" s="165"/>
      <c r="D13" s="119" t="s">
        <v>6</v>
      </c>
      <c r="E13" s="131" t="s">
        <v>31</v>
      </c>
      <c r="F13" s="132"/>
      <c r="G13" s="132"/>
      <c r="H13" s="132"/>
      <c r="I13" s="132"/>
      <c r="J13" s="133"/>
      <c r="K13" s="119" t="s">
        <v>16</v>
      </c>
      <c r="L13" s="119" t="s">
        <v>17</v>
      </c>
      <c r="M13" s="119" t="s">
        <v>18</v>
      </c>
      <c r="N13" s="113" t="s">
        <v>14</v>
      </c>
      <c r="O13" s="114"/>
      <c r="P13" s="115"/>
      <c r="Q13" s="123"/>
      <c r="R13" s="123"/>
      <c r="S13" s="145"/>
      <c r="T13" s="145"/>
      <c r="U13" s="145"/>
    </row>
    <row r="14" spans="1:22" ht="28.5" customHeight="1" x14ac:dyDescent="0.2">
      <c r="A14" s="165"/>
      <c r="B14" s="120"/>
      <c r="C14" s="165"/>
      <c r="D14" s="120"/>
      <c r="E14" s="104" t="s">
        <v>46</v>
      </c>
      <c r="F14" s="104" t="s">
        <v>10</v>
      </c>
      <c r="G14" s="104" t="s">
        <v>15</v>
      </c>
      <c r="H14" s="125" t="s">
        <v>32</v>
      </c>
      <c r="I14" s="126"/>
      <c r="J14" s="104" t="s">
        <v>23</v>
      </c>
      <c r="K14" s="120"/>
      <c r="L14" s="120"/>
      <c r="M14" s="120"/>
      <c r="N14" s="116"/>
      <c r="O14" s="117"/>
      <c r="P14" s="118"/>
      <c r="Q14" s="123"/>
      <c r="R14" s="123"/>
      <c r="S14" s="145"/>
      <c r="T14" s="145"/>
      <c r="U14" s="145"/>
    </row>
    <row r="15" spans="1:22" ht="48.75" customHeight="1" x14ac:dyDescent="0.2">
      <c r="A15" s="166"/>
      <c r="B15" s="121"/>
      <c r="C15" s="166"/>
      <c r="D15" s="121"/>
      <c r="E15" s="105"/>
      <c r="F15" s="105"/>
      <c r="G15" s="105"/>
      <c r="H15" s="21" t="s">
        <v>11</v>
      </c>
      <c r="I15" s="21" t="s">
        <v>12</v>
      </c>
      <c r="J15" s="105"/>
      <c r="K15" s="121"/>
      <c r="L15" s="121"/>
      <c r="M15" s="121"/>
      <c r="N15" s="155" t="s">
        <v>19</v>
      </c>
      <c r="O15" s="156"/>
      <c r="P15" s="11" t="s">
        <v>20</v>
      </c>
      <c r="Q15" s="124"/>
      <c r="R15" s="124"/>
      <c r="S15" s="146"/>
      <c r="T15" s="146"/>
      <c r="U15" s="146"/>
    </row>
    <row r="16" spans="1:22" s="33" customFormat="1" ht="15.75" customHeight="1" x14ac:dyDescent="0.2">
      <c r="A16" s="31">
        <v>1</v>
      </c>
      <c r="B16" s="23">
        <v>2</v>
      </c>
      <c r="C16" s="23">
        <v>3</v>
      </c>
      <c r="D16" s="23">
        <v>4</v>
      </c>
      <c r="E16" s="23">
        <v>5</v>
      </c>
      <c r="F16" s="23">
        <v>6</v>
      </c>
      <c r="G16" s="32">
        <v>7</v>
      </c>
      <c r="H16" s="23">
        <v>8</v>
      </c>
      <c r="I16" s="23">
        <v>9</v>
      </c>
      <c r="J16" s="23">
        <v>10</v>
      </c>
      <c r="K16" s="23">
        <v>11</v>
      </c>
      <c r="L16" s="23">
        <v>12</v>
      </c>
      <c r="M16" s="23">
        <v>13</v>
      </c>
      <c r="N16" s="142">
        <v>14</v>
      </c>
      <c r="O16" s="143"/>
      <c r="P16" s="23">
        <v>15</v>
      </c>
      <c r="Q16" s="23">
        <v>16</v>
      </c>
      <c r="R16" s="23">
        <v>17</v>
      </c>
      <c r="S16" s="23">
        <v>18</v>
      </c>
      <c r="T16" s="23">
        <v>19</v>
      </c>
      <c r="U16" s="23">
        <v>20</v>
      </c>
    </row>
    <row r="17" spans="1:22" ht="13.5" customHeight="1" x14ac:dyDescent="0.2">
      <c r="A17" s="22" t="s">
        <v>33</v>
      </c>
      <c r="B17" s="134" t="s">
        <v>8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6"/>
    </row>
    <row r="18" spans="1:22" ht="12.75" customHeight="1" x14ac:dyDescent="0.2">
      <c r="A18" s="134" t="s">
        <v>50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6"/>
    </row>
    <row r="19" spans="1:22" ht="13.5" customHeight="1" x14ac:dyDescent="0.2">
      <c r="A19" s="1" t="s">
        <v>51</v>
      </c>
      <c r="B19" s="138" t="s">
        <v>34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40"/>
    </row>
    <row r="20" spans="1:22" ht="39" customHeight="1" x14ac:dyDescent="0.2">
      <c r="A20" s="45" t="s">
        <v>94</v>
      </c>
      <c r="B20" s="46" t="s">
        <v>95</v>
      </c>
      <c r="C20" s="47" t="s">
        <v>96</v>
      </c>
      <c r="D20" s="48">
        <f>E20+I20</f>
        <v>69.239999999999995</v>
      </c>
      <c r="E20" s="48">
        <f>'[1]4'!$E$20</f>
        <v>69.239999999999995</v>
      </c>
      <c r="F20" s="49"/>
      <c r="G20" s="49"/>
      <c r="H20" s="49"/>
      <c r="I20" s="49"/>
      <c r="J20" s="49"/>
      <c r="K20" s="49">
        <f>D20</f>
        <v>69.239999999999995</v>
      </c>
      <c r="L20" s="73"/>
      <c r="M20" s="49">
        <f>D20</f>
        <v>69.239999999999995</v>
      </c>
      <c r="N20" s="87"/>
      <c r="O20" s="88"/>
      <c r="P20" s="54"/>
      <c r="Q20" s="68">
        <f>'[1]4'!$T$20</f>
        <v>75</v>
      </c>
      <c r="R20" s="69"/>
      <c r="S20" s="69"/>
      <c r="T20" s="69"/>
      <c r="U20" s="54">
        <f>'[1]4'!$X$20</f>
        <v>10.88</v>
      </c>
    </row>
    <row r="21" spans="1:22" ht="12.75" customHeight="1" x14ac:dyDescent="0.2">
      <c r="A21" s="134" t="s">
        <v>53</v>
      </c>
      <c r="B21" s="135"/>
      <c r="C21" s="136"/>
      <c r="D21" s="53">
        <f>D20</f>
        <v>69.239999999999995</v>
      </c>
      <c r="E21" s="53">
        <f>E20</f>
        <v>69.239999999999995</v>
      </c>
      <c r="F21" s="65"/>
      <c r="G21" s="65"/>
      <c r="H21" s="65"/>
      <c r="I21" s="53"/>
      <c r="J21" s="65"/>
      <c r="K21" s="53">
        <f>K20</f>
        <v>69.239999999999995</v>
      </c>
      <c r="L21" s="65"/>
      <c r="M21" s="52">
        <f>M20</f>
        <v>69.239999999999995</v>
      </c>
      <c r="N21" s="84"/>
      <c r="O21" s="85"/>
      <c r="P21" s="65"/>
      <c r="Q21" s="65"/>
      <c r="R21" s="65"/>
      <c r="S21" s="65"/>
      <c r="T21" s="65"/>
      <c r="U21" s="53">
        <f>U20</f>
        <v>10.88</v>
      </c>
    </row>
    <row r="22" spans="1:22" ht="12.75" customHeight="1" x14ac:dyDescent="0.2">
      <c r="A22" s="1" t="s">
        <v>26</v>
      </c>
      <c r="B22" s="138" t="s">
        <v>35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40"/>
    </row>
    <row r="23" spans="1:22" ht="12.75" customHeight="1" x14ac:dyDescent="0.2">
      <c r="A23" s="2"/>
      <c r="B23" s="3"/>
      <c r="C23" s="3"/>
      <c r="D23" s="3"/>
      <c r="E23" s="24"/>
      <c r="F23" s="24"/>
      <c r="G23" s="24"/>
      <c r="H23" s="24"/>
      <c r="I23" s="24"/>
      <c r="J23" s="24"/>
      <c r="K23" s="3"/>
      <c r="L23" s="3"/>
      <c r="M23" s="3"/>
      <c r="N23" s="29"/>
      <c r="O23" s="86"/>
      <c r="P23" s="3"/>
      <c r="Q23" s="3"/>
      <c r="R23" s="3"/>
      <c r="S23" s="4"/>
      <c r="T23" s="4"/>
      <c r="U23" s="4"/>
    </row>
    <row r="24" spans="1:22" ht="12.75" customHeight="1" x14ac:dyDescent="0.2">
      <c r="A24" s="128" t="s">
        <v>54</v>
      </c>
      <c r="B24" s="129"/>
      <c r="C24" s="130"/>
      <c r="D24" s="3"/>
      <c r="E24" s="3"/>
      <c r="F24" s="3"/>
      <c r="G24" s="3"/>
      <c r="H24" s="3"/>
      <c r="I24" s="3"/>
      <c r="J24" s="3"/>
      <c r="K24" s="3"/>
      <c r="L24" s="3"/>
      <c r="M24" s="3"/>
      <c r="N24" s="29"/>
      <c r="O24" s="86"/>
      <c r="P24" s="3"/>
      <c r="Q24" s="3"/>
      <c r="R24" s="3"/>
      <c r="S24" s="4"/>
      <c r="T24" s="4"/>
      <c r="U24" s="4"/>
    </row>
    <row r="25" spans="1:22" ht="14.25" customHeight="1" x14ac:dyDescent="0.2">
      <c r="A25" s="1" t="s">
        <v>52</v>
      </c>
      <c r="B25" s="131" t="s">
        <v>36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</row>
    <row r="26" spans="1:22" ht="14.25" customHeight="1" x14ac:dyDescent="0.2">
      <c r="A26" s="1"/>
      <c r="B26" s="3"/>
      <c r="C26" s="3"/>
      <c r="D26" s="3"/>
      <c r="E26" s="24"/>
      <c r="F26" s="24"/>
      <c r="G26" s="24"/>
      <c r="H26" s="24"/>
      <c r="I26" s="24"/>
      <c r="J26" s="24"/>
      <c r="K26" s="3"/>
      <c r="L26" s="3"/>
      <c r="M26" s="3"/>
      <c r="N26" s="29"/>
      <c r="O26" s="86"/>
      <c r="P26" s="3"/>
      <c r="Q26" s="3"/>
      <c r="R26" s="3"/>
      <c r="S26" s="3"/>
      <c r="T26" s="3"/>
      <c r="U26" s="3"/>
    </row>
    <row r="27" spans="1:22" ht="19.5" customHeight="1" x14ac:dyDescent="0.2">
      <c r="A27" s="141" t="s">
        <v>55</v>
      </c>
      <c r="B27" s="141"/>
      <c r="C27" s="141"/>
      <c r="D27" s="4"/>
      <c r="E27" s="4"/>
      <c r="F27" s="4"/>
      <c r="G27" s="4"/>
      <c r="H27" s="4"/>
      <c r="I27" s="4"/>
      <c r="J27" s="28"/>
      <c r="K27" s="4"/>
      <c r="L27" s="4"/>
      <c r="M27" s="3"/>
      <c r="N27" s="29"/>
      <c r="O27" s="86"/>
      <c r="P27" s="4"/>
      <c r="Q27" s="4"/>
      <c r="R27" s="4"/>
      <c r="S27" s="4"/>
      <c r="T27" s="27"/>
      <c r="U27" s="4"/>
      <c r="V27" s="30"/>
    </row>
    <row r="28" spans="1:22" ht="17.25" customHeight="1" x14ac:dyDescent="0.2">
      <c r="A28" s="1" t="s">
        <v>56</v>
      </c>
      <c r="B28" s="131" t="s">
        <v>86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</row>
    <row r="29" spans="1:22" ht="72.75" customHeight="1" x14ac:dyDescent="0.2">
      <c r="A29" s="45" t="s">
        <v>97</v>
      </c>
      <c r="B29" s="46" t="s">
        <v>98</v>
      </c>
      <c r="C29" s="47" t="s">
        <v>99</v>
      </c>
      <c r="D29" s="54">
        <f>E29</f>
        <v>71.56</v>
      </c>
      <c r="E29" s="49">
        <f>'[1]4'!$E$29</f>
        <v>71.56</v>
      </c>
      <c r="F29" s="49"/>
      <c r="G29" s="49"/>
      <c r="H29" s="49"/>
      <c r="I29" s="49"/>
      <c r="J29" s="49"/>
      <c r="K29" s="54"/>
      <c r="L29" s="54">
        <f>D29</f>
        <v>71.56</v>
      </c>
      <c r="M29" s="54">
        <f>D29</f>
        <v>71.56</v>
      </c>
      <c r="N29" s="87"/>
      <c r="O29" s="88"/>
      <c r="P29" s="54"/>
      <c r="Q29" s="4"/>
      <c r="R29" s="4"/>
      <c r="S29" s="4"/>
      <c r="T29" s="4"/>
      <c r="U29" s="4"/>
    </row>
    <row r="30" spans="1:22" ht="15" customHeight="1" x14ac:dyDescent="0.2">
      <c r="A30" s="134" t="s">
        <v>58</v>
      </c>
      <c r="B30" s="135"/>
      <c r="C30" s="136"/>
      <c r="D30" s="53">
        <f>D29</f>
        <v>71.56</v>
      </c>
      <c r="E30" s="53">
        <f>E29</f>
        <v>71.56</v>
      </c>
      <c r="F30" s="65"/>
      <c r="G30" s="65"/>
      <c r="H30" s="65"/>
      <c r="I30" s="65"/>
      <c r="J30" s="65"/>
      <c r="K30" s="65"/>
      <c r="L30" s="53">
        <f>L29</f>
        <v>71.56</v>
      </c>
      <c r="M30" s="52">
        <f>M29</f>
        <v>71.56</v>
      </c>
      <c r="N30" s="84"/>
      <c r="O30" s="85"/>
      <c r="P30" s="65"/>
      <c r="Q30" s="4"/>
      <c r="R30" s="4"/>
      <c r="S30" s="4"/>
      <c r="T30" s="4"/>
      <c r="U30" s="4"/>
    </row>
    <row r="31" spans="1:22" x14ac:dyDescent="0.2">
      <c r="A31" s="1" t="s">
        <v>74</v>
      </c>
      <c r="B31" s="131" t="s">
        <v>69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3"/>
    </row>
    <row r="32" spans="1:22" s="20" customFormat="1" x14ac:dyDescent="0.2">
      <c r="A32" s="2"/>
      <c r="B32" s="7"/>
      <c r="C32" s="7"/>
      <c r="D32" s="7"/>
      <c r="E32" s="24" t="s">
        <v>5</v>
      </c>
      <c r="F32" s="24" t="s">
        <v>5</v>
      </c>
      <c r="G32" s="24" t="s">
        <v>5</v>
      </c>
      <c r="H32" s="24" t="s">
        <v>5</v>
      </c>
      <c r="I32" s="24" t="s">
        <v>5</v>
      </c>
      <c r="J32" s="24" t="s">
        <v>13</v>
      </c>
      <c r="K32" s="7"/>
      <c r="L32" s="7"/>
      <c r="M32" s="8"/>
      <c r="N32" s="84"/>
      <c r="O32" s="85"/>
      <c r="P32" s="7"/>
      <c r="Q32" s="7"/>
      <c r="R32" s="7"/>
      <c r="S32" s="7"/>
      <c r="T32" s="7"/>
      <c r="U32" s="7"/>
    </row>
    <row r="33" spans="1:21" s="20" customFormat="1" x14ac:dyDescent="0.2">
      <c r="A33" s="141" t="s">
        <v>59</v>
      </c>
      <c r="B33" s="141"/>
      <c r="C33" s="141"/>
      <c r="D33" s="4"/>
      <c r="E33" s="4"/>
      <c r="F33" s="4"/>
      <c r="G33" s="4"/>
      <c r="H33" s="4"/>
      <c r="I33" s="4"/>
      <c r="J33" s="4"/>
      <c r="K33" s="4"/>
      <c r="L33" s="4"/>
      <c r="M33" s="3"/>
      <c r="N33" s="29"/>
      <c r="O33" s="86"/>
      <c r="P33" s="4"/>
      <c r="Q33" s="4"/>
      <c r="R33" s="4"/>
      <c r="S33" s="4"/>
      <c r="T33" s="4"/>
      <c r="U33" s="4"/>
    </row>
    <row r="34" spans="1:21" s="20" customFormat="1" ht="13.5" customHeight="1" x14ac:dyDescent="0.2">
      <c r="A34" s="1" t="s">
        <v>57</v>
      </c>
      <c r="B34" s="137" t="s">
        <v>73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</row>
    <row r="35" spans="1:21" s="20" customFormat="1" ht="35.25" customHeight="1" x14ac:dyDescent="0.2">
      <c r="A35" s="56" t="s">
        <v>100</v>
      </c>
      <c r="B35" s="82" t="s">
        <v>101</v>
      </c>
      <c r="C35" s="56" t="s">
        <v>102</v>
      </c>
      <c r="D35" s="54">
        <f>E35</f>
        <v>254.97</v>
      </c>
      <c r="E35" s="49">
        <f>'[1]4'!$E$35</f>
        <v>254.97</v>
      </c>
      <c r="F35" s="49" t="s">
        <v>5</v>
      </c>
      <c r="G35" s="49" t="s">
        <v>5</v>
      </c>
      <c r="H35" s="49" t="s">
        <v>5</v>
      </c>
      <c r="I35" s="49" t="s">
        <v>5</v>
      </c>
      <c r="J35" s="49" t="s">
        <v>13</v>
      </c>
      <c r="K35" s="54">
        <f>D35</f>
        <v>254.97</v>
      </c>
      <c r="L35" s="54"/>
      <c r="M35" s="54">
        <f>D35</f>
        <v>254.97</v>
      </c>
      <c r="N35" s="87"/>
      <c r="O35" s="86"/>
      <c r="P35" s="4"/>
      <c r="Q35" s="68">
        <f>'[1]4'!$T$35</f>
        <v>132</v>
      </c>
      <c r="R35" s="69"/>
      <c r="S35" s="69"/>
      <c r="T35" s="69"/>
      <c r="U35" s="54">
        <f>'[1]4'!$X$35</f>
        <v>23.13</v>
      </c>
    </row>
    <row r="36" spans="1:21" s="20" customFormat="1" ht="13.5" customHeight="1" x14ac:dyDescent="0.2">
      <c r="A36" s="147" t="s">
        <v>60</v>
      </c>
      <c r="B36" s="135"/>
      <c r="C36" s="136"/>
      <c r="D36" s="53">
        <f>D35</f>
        <v>254.97</v>
      </c>
      <c r="E36" s="53">
        <f>E35</f>
        <v>254.97</v>
      </c>
      <c r="F36" s="65"/>
      <c r="G36" s="65"/>
      <c r="H36" s="65"/>
      <c r="I36" s="65"/>
      <c r="J36" s="65"/>
      <c r="K36" s="53">
        <f>K35</f>
        <v>254.97</v>
      </c>
      <c r="L36" s="65"/>
      <c r="M36" s="52">
        <f>M35</f>
        <v>254.97</v>
      </c>
      <c r="N36" s="84"/>
      <c r="O36" s="85"/>
      <c r="P36" s="65"/>
      <c r="Q36" s="65"/>
      <c r="R36" s="65"/>
      <c r="S36" s="65"/>
      <c r="T36" s="65"/>
      <c r="U36" s="53">
        <f>U35</f>
        <v>23.13</v>
      </c>
    </row>
    <row r="37" spans="1:21" ht="15.75" customHeight="1" x14ac:dyDescent="0.2">
      <c r="A37" s="2" t="s">
        <v>75</v>
      </c>
      <c r="B37" s="131" t="s">
        <v>37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</row>
    <row r="38" spans="1:21" x14ac:dyDescent="0.2">
      <c r="A38" s="2"/>
      <c r="B38" s="7"/>
      <c r="C38" s="7"/>
      <c r="D38" s="7"/>
      <c r="E38" s="24"/>
      <c r="F38" s="24"/>
      <c r="G38" s="24"/>
      <c r="H38" s="24"/>
      <c r="I38" s="24"/>
      <c r="J38" s="24"/>
      <c r="K38" s="7"/>
      <c r="L38" s="7"/>
      <c r="M38" s="8"/>
      <c r="N38" s="84"/>
      <c r="O38" s="85"/>
      <c r="P38" s="7"/>
      <c r="Q38" s="7"/>
      <c r="R38" s="7"/>
      <c r="S38" s="7"/>
      <c r="T38" s="7"/>
      <c r="U38" s="7"/>
    </row>
    <row r="39" spans="1:21" ht="14.25" customHeight="1" x14ac:dyDescent="0.2">
      <c r="A39" s="134" t="s">
        <v>76</v>
      </c>
      <c r="B39" s="135"/>
      <c r="C39" s="136"/>
      <c r="D39" s="38"/>
      <c r="E39" s="38"/>
      <c r="F39" s="38"/>
      <c r="G39" s="38"/>
      <c r="H39" s="38"/>
      <c r="I39" s="38"/>
      <c r="J39" s="38"/>
      <c r="K39" s="38"/>
      <c r="L39" s="38"/>
      <c r="M39" s="3"/>
      <c r="N39" s="29"/>
      <c r="O39" s="86"/>
      <c r="P39" s="38"/>
      <c r="Q39" s="38"/>
      <c r="R39" s="38"/>
      <c r="S39" s="38"/>
      <c r="T39" s="38"/>
      <c r="U39" s="38"/>
    </row>
    <row r="40" spans="1:21" ht="14.25" customHeight="1" x14ac:dyDescent="0.2">
      <c r="A40" s="1" t="s">
        <v>77</v>
      </c>
      <c r="B40" s="131" t="s">
        <v>38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</row>
    <row r="41" spans="1:21" ht="43.5" customHeight="1" x14ac:dyDescent="0.2">
      <c r="A41" s="57" t="s">
        <v>103</v>
      </c>
      <c r="B41" s="58" t="s">
        <v>104</v>
      </c>
      <c r="C41" s="47" t="s">
        <v>102</v>
      </c>
      <c r="D41" s="54">
        <f>E41</f>
        <v>150</v>
      </c>
      <c r="E41" s="49">
        <f>'[1]4'!$E$41</f>
        <v>150</v>
      </c>
      <c r="F41" s="49"/>
      <c r="G41" s="49"/>
      <c r="H41" s="49"/>
      <c r="I41" s="49"/>
      <c r="J41" s="49"/>
      <c r="K41" s="54">
        <f>D41</f>
        <v>150</v>
      </c>
      <c r="L41" s="54"/>
      <c r="M41" s="54">
        <f>D41</f>
        <v>150</v>
      </c>
      <c r="N41" s="87"/>
      <c r="O41" s="88"/>
      <c r="P41" s="54"/>
      <c r="Q41" s="68">
        <f>'[1]4'!$T$41</f>
        <v>55</v>
      </c>
      <c r="R41" s="68"/>
      <c r="S41" s="54"/>
      <c r="T41" s="69"/>
      <c r="U41" s="54">
        <f>'[1]4'!$X$41</f>
        <v>32.659999999999997</v>
      </c>
    </row>
    <row r="42" spans="1:21" ht="14.25" customHeight="1" x14ac:dyDescent="0.2">
      <c r="A42" s="134" t="s">
        <v>78</v>
      </c>
      <c r="B42" s="135"/>
      <c r="C42" s="136"/>
      <c r="D42" s="50">
        <f>D41</f>
        <v>150</v>
      </c>
      <c r="E42" s="50">
        <f>E41</f>
        <v>150</v>
      </c>
      <c r="F42" s="38"/>
      <c r="G42" s="38"/>
      <c r="H42" s="38"/>
      <c r="I42" s="38"/>
      <c r="J42" s="38"/>
      <c r="K42" s="50">
        <f>K41</f>
        <v>150</v>
      </c>
      <c r="L42" s="38"/>
      <c r="M42" s="55">
        <f>M41</f>
        <v>150</v>
      </c>
      <c r="N42" s="29"/>
      <c r="O42" s="86"/>
      <c r="P42" s="38"/>
      <c r="Q42" s="38"/>
      <c r="R42" s="38"/>
      <c r="S42" s="38"/>
      <c r="T42" s="38"/>
      <c r="U42" s="50">
        <f>U41</f>
        <v>32.659999999999997</v>
      </c>
    </row>
    <row r="43" spans="1:21" ht="14.25" customHeight="1" x14ac:dyDescent="0.2">
      <c r="A43" s="134" t="s">
        <v>43</v>
      </c>
      <c r="B43" s="135"/>
      <c r="C43" s="136"/>
      <c r="D43" s="53">
        <f>D42+D36+D30+D21</f>
        <v>545.77</v>
      </c>
      <c r="E43" s="53">
        <f>E42+E36+E30+E21</f>
        <v>545.77</v>
      </c>
      <c r="F43" s="53"/>
      <c r="G43" s="53"/>
      <c r="H43" s="53"/>
      <c r="I43" s="53"/>
      <c r="J43" s="53"/>
      <c r="K43" s="53">
        <f t="shared" ref="K43:M43" si="0">K42+K36+K30+K21</f>
        <v>474.21000000000004</v>
      </c>
      <c r="L43" s="53">
        <f t="shared" si="0"/>
        <v>71.56</v>
      </c>
      <c r="M43" s="53">
        <f t="shared" si="0"/>
        <v>545.77</v>
      </c>
      <c r="N43" s="89"/>
      <c r="O43" s="63"/>
      <c r="P43" s="38"/>
      <c r="Q43" s="50"/>
      <c r="R43" s="38"/>
      <c r="S43" s="38"/>
      <c r="T43" s="38"/>
      <c r="U43" s="53">
        <f>U41+U35+U20</f>
        <v>66.669999999999987</v>
      </c>
    </row>
    <row r="44" spans="1:21" ht="14.25" customHeight="1" x14ac:dyDescent="0.2">
      <c r="A44" s="37" t="s">
        <v>40</v>
      </c>
      <c r="B44" s="134" t="s">
        <v>9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6"/>
    </row>
    <row r="45" spans="1:21" ht="16.5" customHeight="1" x14ac:dyDescent="0.2">
      <c r="A45" s="134" t="s">
        <v>61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6"/>
    </row>
    <row r="46" spans="1:21" ht="12" customHeight="1" x14ac:dyDescent="0.2">
      <c r="A46" s="2" t="s">
        <v>62</v>
      </c>
      <c r="B46" s="138" t="s">
        <v>22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  <row r="47" spans="1:21" ht="22.5" customHeight="1" x14ac:dyDescent="0.2">
      <c r="A47" s="45" t="s">
        <v>105</v>
      </c>
      <c r="B47" s="83" t="s">
        <v>106</v>
      </c>
      <c r="C47" s="59" t="s">
        <v>108</v>
      </c>
      <c r="D47" s="60">
        <f>'[1]4'!$D$47</f>
        <v>353.38299999999998</v>
      </c>
      <c r="E47" s="49">
        <f>D47</f>
        <v>353.38299999999998</v>
      </c>
      <c r="F47" s="49"/>
      <c r="G47" s="49"/>
      <c r="H47" s="49"/>
      <c r="I47" s="49"/>
      <c r="J47" s="49"/>
      <c r="K47" s="60">
        <f>D47</f>
        <v>353.38299999999998</v>
      </c>
      <c r="L47" s="60"/>
      <c r="M47" s="60">
        <f>D47</f>
        <v>353.38299999999998</v>
      </c>
      <c r="N47" s="90"/>
      <c r="O47" s="91"/>
      <c r="P47" s="60"/>
      <c r="Q47" s="74">
        <f>'[1]4'!$T$47</f>
        <v>176</v>
      </c>
      <c r="R47" s="60"/>
      <c r="S47" s="74">
        <f>'[1]4'!$V$47</f>
        <v>14400</v>
      </c>
      <c r="T47" s="5"/>
      <c r="U47" s="5">
        <f>'[1]4'!$X$47</f>
        <v>23.96</v>
      </c>
    </row>
    <row r="48" spans="1:21" ht="22.5" customHeight="1" x14ac:dyDescent="0.2">
      <c r="A48" s="70" t="s">
        <v>109</v>
      </c>
      <c r="B48" s="75" t="s">
        <v>110</v>
      </c>
      <c r="C48" s="71" t="s">
        <v>111</v>
      </c>
      <c r="D48" s="72">
        <f>'[1]4'!$D$48</f>
        <v>247.88</v>
      </c>
      <c r="E48" s="49">
        <f t="shared" ref="E48:E49" si="1">D48</f>
        <v>247.88</v>
      </c>
      <c r="F48" s="49"/>
      <c r="G48" s="49"/>
      <c r="H48" s="49"/>
      <c r="I48" s="49"/>
      <c r="J48" s="49"/>
      <c r="K48" s="60">
        <f>E48</f>
        <v>247.88</v>
      </c>
      <c r="L48" s="60"/>
      <c r="M48" s="60">
        <f>D48</f>
        <v>247.88</v>
      </c>
      <c r="N48" s="90"/>
      <c r="O48" s="91"/>
      <c r="P48" s="60"/>
      <c r="Q48" s="74">
        <f>'[1]4'!$T$48</f>
        <v>4</v>
      </c>
      <c r="R48" s="60"/>
      <c r="S48" s="60"/>
      <c r="T48" s="60">
        <f>'[1]4'!$W$48</f>
        <v>854.98</v>
      </c>
      <c r="U48" s="60">
        <f>T48</f>
        <v>854.98</v>
      </c>
    </row>
    <row r="49" spans="1:21" ht="48" x14ac:dyDescent="0.2">
      <c r="A49" s="70" t="s">
        <v>112</v>
      </c>
      <c r="B49" s="75" t="s">
        <v>113</v>
      </c>
      <c r="C49" s="71" t="s">
        <v>114</v>
      </c>
      <c r="D49" s="72">
        <f>'[1]4'!$D$49</f>
        <v>67.956000000000003</v>
      </c>
      <c r="E49" s="49">
        <f t="shared" si="1"/>
        <v>67.956000000000003</v>
      </c>
      <c r="F49" s="49"/>
      <c r="G49" s="49"/>
      <c r="H49" s="49"/>
      <c r="I49" s="49"/>
      <c r="J49" s="49"/>
      <c r="K49" s="60">
        <f>D49</f>
        <v>67.956000000000003</v>
      </c>
      <c r="L49" s="60"/>
      <c r="M49" s="60">
        <f>D49</f>
        <v>67.956000000000003</v>
      </c>
      <c r="N49" s="90"/>
      <c r="O49" s="91"/>
      <c r="P49" s="60"/>
      <c r="Q49" s="60"/>
      <c r="R49" s="60"/>
      <c r="S49" s="60"/>
      <c r="T49" s="66"/>
      <c r="U49" s="66"/>
    </row>
    <row r="50" spans="1:21" x14ac:dyDescent="0.2">
      <c r="A50" s="141" t="s">
        <v>63</v>
      </c>
      <c r="B50" s="141"/>
      <c r="C50" s="141"/>
      <c r="D50" s="53">
        <f>D49+D48+D47</f>
        <v>669.21900000000005</v>
      </c>
      <c r="E50" s="53">
        <f t="shared" ref="E50:U50" si="2">E49+E48+E47</f>
        <v>669.21900000000005</v>
      </c>
      <c r="F50" s="53"/>
      <c r="G50" s="53"/>
      <c r="H50" s="53"/>
      <c r="I50" s="53"/>
      <c r="J50" s="53"/>
      <c r="K50" s="53">
        <f t="shared" si="2"/>
        <v>669.21900000000005</v>
      </c>
      <c r="L50" s="53"/>
      <c r="M50" s="53">
        <f t="shared" si="2"/>
        <v>669.21900000000005</v>
      </c>
      <c r="N50" s="98"/>
      <c r="O50" s="95"/>
      <c r="P50" s="53"/>
      <c r="Q50" s="53"/>
      <c r="R50" s="53"/>
      <c r="S50" s="67">
        <f t="shared" si="2"/>
        <v>14400</v>
      </c>
      <c r="T50" s="53">
        <f t="shared" si="2"/>
        <v>854.98</v>
      </c>
      <c r="U50" s="53">
        <f t="shared" si="2"/>
        <v>878.94</v>
      </c>
    </row>
    <row r="51" spans="1:21" x14ac:dyDescent="0.2">
      <c r="A51" s="1" t="s">
        <v>25</v>
      </c>
      <c r="B51" s="153" t="s">
        <v>35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</row>
    <row r="52" spans="1:21" x14ac:dyDescent="0.2">
      <c r="A52" s="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92"/>
      <c r="O52" s="93"/>
      <c r="P52" s="25"/>
      <c r="Q52" s="25"/>
      <c r="R52" s="25"/>
      <c r="S52" s="25"/>
      <c r="T52" s="25"/>
      <c r="U52" s="25"/>
    </row>
    <row r="53" spans="1:21" x14ac:dyDescent="0.2">
      <c r="A53" s="141" t="s">
        <v>64</v>
      </c>
      <c r="B53" s="141"/>
      <c r="C53" s="141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90"/>
      <c r="O53" s="91"/>
      <c r="P53" s="5"/>
      <c r="Q53" s="5"/>
      <c r="R53" s="5"/>
      <c r="S53" s="74"/>
      <c r="T53" s="60"/>
      <c r="U53" s="60"/>
    </row>
    <row r="54" spans="1:21" x14ac:dyDescent="0.2">
      <c r="A54" s="1" t="s">
        <v>65</v>
      </c>
      <c r="B54" s="137" t="s">
        <v>115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</row>
    <row r="55" spans="1:21" ht="12.75" customHeight="1" x14ac:dyDescent="0.2">
      <c r="A55" s="2"/>
      <c r="B55" s="35"/>
      <c r="C55" s="35"/>
      <c r="D55" s="35"/>
      <c r="E55" s="24"/>
      <c r="F55" s="24"/>
      <c r="G55" s="24"/>
      <c r="H55" s="24"/>
      <c r="I55" s="24"/>
      <c r="J55" s="24"/>
      <c r="K55" s="35"/>
      <c r="L55" s="35"/>
      <c r="M55" s="8"/>
      <c r="N55" s="84"/>
      <c r="O55" s="64"/>
      <c r="P55" s="35"/>
      <c r="Q55" s="35"/>
      <c r="R55" s="35"/>
      <c r="S55" s="35"/>
      <c r="T55" s="35"/>
      <c r="U55" s="36"/>
    </row>
    <row r="56" spans="1:21" x14ac:dyDescent="0.2">
      <c r="A56" s="134" t="s">
        <v>79</v>
      </c>
      <c r="B56" s="135"/>
      <c r="C56" s="136"/>
      <c r="D56" s="4"/>
      <c r="E56" s="4"/>
      <c r="F56" s="4"/>
      <c r="G56" s="4"/>
      <c r="H56" s="4"/>
      <c r="I56" s="4"/>
      <c r="J56" s="4"/>
      <c r="K56" s="4"/>
      <c r="L56" s="4"/>
      <c r="M56" s="3"/>
      <c r="N56" s="29"/>
      <c r="O56" s="63"/>
      <c r="P56" s="4"/>
      <c r="Q56" s="4"/>
      <c r="R56" s="4"/>
      <c r="S56" s="4"/>
      <c r="T56" s="4"/>
      <c r="U56" s="34"/>
    </row>
    <row r="57" spans="1:21" x14ac:dyDescent="0.2">
      <c r="A57" s="1" t="s">
        <v>66</v>
      </c>
      <c r="B57" s="138" t="s">
        <v>41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40"/>
    </row>
    <row r="58" spans="1:21" ht="17.25" customHeight="1" x14ac:dyDescent="0.2">
      <c r="A58" s="45"/>
      <c r="B58" s="61"/>
      <c r="C58" s="62"/>
      <c r="D58" s="50"/>
      <c r="E58" s="51"/>
      <c r="F58" s="51"/>
      <c r="G58" s="51"/>
      <c r="H58" s="51"/>
      <c r="I58" s="51"/>
      <c r="J58" s="51"/>
      <c r="K58" s="50"/>
      <c r="L58" s="50"/>
      <c r="M58" s="55"/>
      <c r="N58" s="94"/>
      <c r="O58" s="95"/>
      <c r="P58" s="53"/>
      <c r="Q58" s="53"/>
      <c r="R58" s="7"/>
      <c r="S58" s="7"/>
      <c r="T58" s="7"/>
      <c r="U58" s="4"/>
    </row>
    <row r="59" spans="1:21" ht="11.25" hidden="1" customHeight="1" x14ac:dyDescent="0.2">
      <c r="A59" s="2" t="s">
        <v>3</v>
      </c>
      <c r="B59" s="7"/>
      <c r="C59" s="7"/>
      <c r="D59" s="7"/>
      <c r="E59" s="24" t="s">
        <v>5</v>
      </c>
      <c r="F59" s="24" t="s">
        <v>5</v>
      </c>
      <c r="G59" s="24" t="s">
        <v>5</v>
      </c>
      <c r="H59" s="24" t="s">
        <v>5</v>
      </c>
      <c r="I59" s="24" t="s">
        <v>5</v>
      </c>
      <c r="J59" s="24" t="s">
        <v>13</v>
      </c>
      <c r="K59" s="7"/>
      <c r="L59" s="7"/>
      <c r="M59" s="8"/>
      <c r="N59" s="84"/>
      <c r="O59" s="64"/>
      <c r="P59" s="7"/>
      <c r="Q59" s="7"/>
      <c r="R59" s="7"/>
      <c r="S59" s="7"/>
      <c r="T59" s="7"/>
      <c r="U59" s="4"/>
    </row>
    <row r="60" spans="1:21" ht="12.75" hidden="1" customHeight="1" x14ac:dyDescent="0.2">
      <c r="A60" s="2" t="s">
        <v>4</v>
      </c>
      <c r="B60" s="7"/>
      <c r="C60" s="7"/>
      <c r="D60" s="7"/>
      <c r="E60" s="24" t="s">
        <v>5</v>
      </c>
      <c r="F60" s="24" t="s">
        <v>5</v>
      </c>
      <c r="G60" s="24" t="s">
        <v>5</v>
      </c>
      <c r="H60" s="24" t="s">
        <v>5</v>
      </c>
      <c r="I60" s="24" t="s">
        <v>5</v>
      </c>
      <c r="J60" s="24" t="s">
        <v>13</v>
      </c>
      <c r="K60" s="7"/>
      <c r="L60" s="7"/>
      <c r="M60" s="8"/>
      <c r="N60" s="84"/>
      <c r="O60" s="64"/>
      <c r="P60" s="7"/>
      <c r="Q60" s="7"/>
      <c r="R60" s="7"/>
      <c r="S60" s="7"/>
      <c r="T60" s="7"/>
      <c r="U60" s="4"/>
    </row>
    <row r="61" spans="1:21" ht="12.75" customHeight="1" x14ac:dyDescent="0.2">
      <c r="A61" s="134" t="s">
        <v>70</v>
      </c>
      <c r="B61" s="135"/>
      <c r="C61" s="136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89"/>
      <c r="O61" s="63"/>
      <c r="P61" s="4"/>
      <c r="Q61" s="4"/>
      <c r="R61" s="4"/>
      <c r="S61" s="4"/>
      <c r="T61" s="4"/>
      <c r="U61" s="4"/>
    </row>
    <row r="62" spans="1:21" ht="12.75" customHeight="1" x14ac:dyDescent="0.2">
      <c r="A62" s="26" t="s">
        <v>67</v>
      </c>
      <c r="B62" s="131" t="s">
        <v>37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3"/>
    </row>
    <row r="63" spans="1:21" ht="69" customHeight="1" x14ac:dyDescent="0.2">
      <c r="A63" s="10" t="s">
        <v>117</v>
      </c>
      <c r="B63" s="76" t="str">
        <f>'[1]4'!$B$61</f>
        <v>Придбання труб для заміни ділянки напірного колектору від КНС№1а (80м. Д-400мм)  в р-ні мосту на сел."18 Вересня"</v>
      </c>
      <c r="C63" s="78" t="s">
        <v>116</v>
      </c>
      <c r="D63" s="99">
        <f>'[1]4'!$D$61</f>
        <v>207</v>
      </c>
      <c r="E63" s="24">
        <f>D63</f>
        <v>207</v>
      </c>
      <c r="F63" s="24"/>
      <c r="G63" s="24"/>
      <c r="H63" s="24"/>
      <c r="I63" s="24"/>
      <c r="J63" s="24"/>
      <c r="K63" s="53">
        <f>D63</f>
        <v>207</v>
      </c>
      <c r="L63" s="7"/>
      <c r="M63" s="52">
        <f>K63</f>
        <v>207</v>
      </c>
      <c r="N63" s="84"/>
      <c r="O63" s="85"/>
      <c r="P63" s="7"/>
      <c r="Q63" s="7"/>
      <c r="R63" s="7"/>
      <c r="S63" s="7"/>
      <c r="T63" s="7"/>
      <c r="U63" s="7"/>
    </row>
    <row r="64" spans="1:21" ht="21" customHeight="1" x14ac:dyDescent="0.2">
      <c r="A64" s="134" t="s">
        <v>68</v>
      </c>
      <c r="B64" s="135"/>
      <c r="C64" s="136"/>
      <c r="D64" s="53">
        <f>D63</f>
        <v>207</v>
      </c>
      <c r="E64" s="53">
        <f>E63</f>
        <v>207</v>
      </c>
      <c r="F64" s="100"/>
      <c r="G64" s="100"/>
      <c r="H64" s="100"/>
      <c r="I64" s="100"/>
      <c r="J64" s="100"/>
      <c r="K64" s="53">
        <f>K63</f>
        <v>207</v>
      </c>
      <c r="L64" s="65"/>
      <c r="M64" s="52">
        <f>M63</f>
        <v>207</v>
      </c>
      <c r="N64" s="84"/>
      <c r="O64" s="85"/>
      <c r="P64" s="65"/>
      <c r="Q64" s="65"/>
      <c r="R64" s="65"/>
      <c r="S64" s="101"/>
      <c r="T64" s="101"/>
      <c r="U64" s="101"/>
    </row>
    <row r="65" spans="1:21" ht="12.75" hidden="1" customHeight="1" x14ac:dyDescent="0.2">
      <c r="A65" s="10" t="s">
        <v>24</v>
      </c>
      <c r="B65" s="131" t="s">
        <v>7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3"/>
    </row>
    <row r="66" spans="1:21" ht="12.75" customHeight="1" x14ac:dyDescent="0.2">
      <c r="A66" s="10" t="s">
        <v>71</v>
      </c>
      <c r="B66" s="131" t="s">
        <v>39</v>
      </c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3"/>
    </row>
    <row r="67" spans="1:21" ht="36.75" customHeight="1" x14ac:dyDescent="0.2">
      <c r="A67" s="77" t="s">
        <v>118</v>
      </c>
      <c r="B67" s="78" t="str">
        <f>'[1]4'!$B$65</f>
        <v>Придбання приладу для заміру кисня "Марк -404"</v>
      </c>
      <c r="C67" s="7" t="s">
        <v>102</v>
      </c>
      <c r="D67" s="50">
        <f>'[1]4'!$D$65</f>
        <v>140.52699999999999</v>
      </c>
      <c r="E67" s="79">
        <f>D67</f>
        <v>140.52699999999999</v>
      </c>
      <c r="F67" s="79"/>
      <c r="G67" s="24"/>
      <c r="H67" s="24"/>
      <c r="I67" s="24"/>
      <c r="J67" s="24"/>
      <c r="K67" s="80">
        <f>E67</f>
        <v>140.52699999999999</v>
      </c>
      <c r="L67" s="80"/>
      <c r="M67" s="55">
        <f>K67</f>
        <v>140.52699999999999</v>
      </c>
      <c r="N67" s="29"/>
      <c r="O67" s="86"/>
      <c r="P67" s="4"/>
      <c r="Q67" s="4"/>
      <c r="R67" s="4"/>
      <c r="S67" s="9"/>
      <c r="T67" s="9"/>
      <c r="U67" s="9"/>
    </row>
    <row r="68" spans="1:21" ht="12.75" customHeight="1" x14ac:dyDescent="0.2">
      <c r="A68" s="134" t="s">
        <v>72</v>
      </c>
      <c r="B68" s="135"/>
      <c r="C68" s="136"/>
      <c r="D68" s="50">
        <f>D67</f>
        <v>140.52699999999999</v>
      </c>
      <c r="E68" s="79">
        <f>E67</f>
        <v>140.52699999999999</v>
      </c>
      <c r="F68" s="79"/>
      <c r="G68" s="24"/>
      <c r="H68" s="24"/>
      <c r="I68" s="51"/>
      <c r="J68" s="51"/>
      <c r="K68" s="50">
        <f>K67</f>
        <v>140.52699999999999</v>
      </c>
      <c r="L68" s="50"/>
      <c r="M68" s="55">
        <f>K67</f>
        <v>140.52699999999999</v>
      </c>
      <c r="N68" s="96"/>
      <c r="O68" s="97"/>
      <c r="P68" s="50"/>
      <c r="Q68" s="50"/>
      <c r="R68" s="50"/>
      <c r="S68" s="81"/>
      <c r="T68" s="81"/>
      <c r="U68" s="81"/>
    </row>
    <row r="69" spans="1:21" ht="12.75" customHeight="1" x14ac:dyDescent="0.2">
      <c r="A69" s="134" t="s">
        <v>44</v>
      </c>
      <c r="B69" s="135"/>
      <c r="C69" s="136"/>
      <c r="D69" s="53">
        <f>D68+D64+D50</f>
        <v>1016.7460000000001</v>
      </c>
      <c r="E69" s="53">
        <f>E68+E64+E50</f>
        <v>1016.7460000000001</v>
      </c>
      <c r="F69" s="53"/>
      <c r="G69" s="53"/>
      <c r="H69" s="53"/>
      <c r="I69" s="53"/>
      <c r="J69" s="53"/>
      <c r="K69" s="53">
        <f t="shared" ref="K69:U69" si="3">K68+K64+K50</f>
        <v>1016.7460000000001</v>
      </c>
      <c r="L69" s="53"/>
      <c r="M69" s="53">
        <f t="shared" si="3"/>
        <v>1016.7460000000001</v>
      </c>
      <c r="N69" s="98"/>
      <c r="O69" s="95"/>
      <c r="P69" s="53"/>
      <c r="Q69" s="53"/>
      <c r="R69" s="53"/>
      <c r="S69" s="67">
        <f t="shared" si="3"/>
        <v>14400</v>
      </c>
      <c r="T69" s="53">
        <f t="shared" si="3"/>
        <v>854.98</v>
      </c>
      <c r="U69" s="53">
        <f t="shared" si="3"/>
        <v>878.94</v>
      </c>
    </row>
    <row r="70" spans="1:21" ht="13.5" customHeight="1" x14ac:dyDescent="0.2">
      <c r="A70" s="152" t="s">
        <v>21</v>
      </c>
      <c r="B70" s="152"/>
      <c r="C70" s="152"/>
      <c r="D70" s="53">
        <f>D69+D43</f>
        <v>1562.5160000000001</v>
      </c>
      <c r="E70" s="53">
        <f>E69+E43</f>
        <v>1562.5160000000001</v>
      </c>
      <c r="F70" s="53"/>
      <c r="G70" s="53"/>
      <c r="H70" s="53"/>
      <c r="I70" s="53"/>
      <c r="J70" s="53"/>
      <c r="K70" s="53">
        <f t="shared" ref="K70:U70" si="4">K69+K43</f>
        <v>1490.9560000000001</v>
      </c>
      <c r="L70" s="53">
        <f t="shared" si="4"/>
        <v>71.56</v>
      </c>
      <c r="M70" s="53">
        <f t="shared" si="4"/>
        <v>1562.5160000000001</v>
      </c>
      <c r="N70" s="98"/>
      <c r="O70" s="95"/>
      <c r="P70" s="53"/>
      <c r="Q70" s="53"/>
      <c r="R70" s="53"/>
      <c r="S70" s="67">
        <f t="shared" si="4"/>
        <v>14400</v>
      </c>
      <c r="T70" s="53">
        <f t="shared" si="4"/>
        <v>854.98</v>
      </c>
      <c r="U70" s="53">
        <f t="shared" si="4"/>
        <v>945.61</v>
      </c>
    </row>
    <row r="71" spans="1:21" ht="13.5" customHeight="1" x14ac:dyDescent="0.2">
      <c r="A71" s="149"/>
      <c r="B71" s="149"/>
      <c r="C71" s="149"/>
      <c r="D71" s="149"/>
      <c r="E71" s="149"/>
      <c r="F71" s="149"/>
      <c r="G71" s="149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</row>
    <row r="72" spans="1:21" ht="22.5" customHeight="1" x14ac:dyDescent="0.2">
      <c r="A72" s="150" t="s">
        <v>107</v>
      </c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</row>
    <row r="73" spans="1:21" x14ac:dyDescent="0.2">
      <c r="A73" s="154" t="s">
        <v>42</v>
      </c>
      <c r="B73" s="154"/>
      <c r="C73" s="154"/>
      <c r="F73" s="148" t="s">
        <v>2</v>
      </c>
      <c r="G73" s="148"/>
      <c r="H73" s="148"/>
      <c r="J73" s="148" t="s">
        <v>49</v>
      </c>
      <c r="K73" s="148"/>
      <c r="L73" s="148"/>
      <c r="M73" s="148"/>
    </row>
  </sheetData>
  <mergeCells count="78">
    <mergeCell ref="B17:U17"/>
    <mergeCell ref="N15:O15"/>
    <mergeCell ref="M2:O2"/>
    <mergeCell ref="B4:E4"/>
    <mergeCell ref="M4:P4"/>
    <mergeCell ref="B5:E5"/>
    <mergeCell ref="M3:V3"/>
    <mergeCell ref="A9:R9"/>
    <mergeCell ref="A10:R10"/>
    <mergeCell ref="A12:A15"/>
    <mergeCell ref="D13:D15"/>
    <mergeCell ref="Q12:Q15"/>
    <mergeCell ref="C12:C15"/>
    <mergeCell ref="B12:B15"/>
    <mergeCell ref="M12:P12"/>
    <mergeCell ref="E13:J13"/>
    <mergeCell ref="F73:H73"/>
    <mergeCell ref="A50:C50"/>
    <mergeCell ref="B65:U65"/>
    <mergeCell ref="B66:U66"/>
    <mergeCell ref="A61:C61"/>
    <mergeCell ref="A64:C64"/>
    <mergeCell ref="B57:U57"/>
    <mergeCell ref="J73:M73"/>
    <mergeCell ref="A71:G71"/>
    <mergeCell ref="A72:M72"/>
    <mergeCell ref="I71:U71"/>
    <mergeCell ref="A70:C70"/>
    <mergeCell ref="B51:U51"/>
    <mergeCell ref="A68:C68"/>
    <mergeCell ref="A69:C69"/>
    <mergeCell ref="A73:C73"/>
    <mergeCell ref="M13:M15"/>
    <mergeCell ref="A39:C39"/>
    <mergeCell ref="B28:U28"/>
    <mergeCell ref="A18:U18"/>
    <mergeCell ref="B34:U34"/>
    <mergeCell ref="N16:O16"/>
    <mergeCell ref="B37:U37"/>
    <mergeCell ref="B22:U22"/>
    <mergeCell ref="T12:T15"/>
    <mergeCell ref="U12:U15"/>
    <mergeCell ref="S12:S15"/>
    <mergeCell ref="A36:C36"/>
    <mergeCell ref="A21:C21"/>
    <mergeCell ref="A27:C27"/>
    <mergeCell ref="A33:C33"/>
    <mergeCell ref="B19:U19"/>
    <mergeCell ref="A24:C24"/>
    <mergeCell ref="B25:U25"/>
    <mergeCell ref="B62:U62"/>
    <mergeCell ref="A43:C43"/>
    <mergeCell ref="B54:U54"/>
    <mergeCell ref="A56:C56"/>
    <mergeCell ref="A45:U45"/>
    <mergeCell ref="B31:U31"/>
    <mergeCell ref="A30:C30"/>
    <mergeCell ref="B46:U46"/>
    <mergeCell ref="A53:C53"/>
    <mergeCell ref="B40:U40"/>
    <mergeCell ref="A42:C42"/>
    <mergeCell ref="B44:U44"/>
    <mergeCell ref="N1:U1"/>
    <mergeCell ref="F14:F15"/>
    <mergeCell ref="D12:J12"/>
    <mergeCell ref="A11:R11"/>
    <mergeCell ref="E14:E15"/>
    <mergeCell ref="J14:J15"/>
    <mergeCell ref="B2:E2"/>
    <mergeCell ref="B3:E3"/>
    <mergeCell ref="N13:P14"/>
    <mergeCell ref="G14:G15"/>
    <mergeCell ref="K12:L12"/>
    <mergeCell ref="L13:L15"/>
    <mergeCell ref="R12:R15"/>
    <mergeCell ref="H14:I14"/>
    <mergeCell ref="K13:K15"/>
    <mergeCell ref="O6:P6"/>
  </mergeCells>
  <phoneticPr fontId="1" type="noConversion"/>
  <pageMargins left="1.1811023622047245" right="0.59055118110236227" top="0.39370078740157483" bottom="0.23622047244094491" header="0.43307086614173229" footer="0.31496062992125984"/>
  <pageSetup paperSize="9" scale="72" fitToHeight="4" orientation="landscape" r:id="rId1"/>
  <headerFooter differentFirst="1">
    <oddHeader>&amp;C&amp;"Times New Roman,звичайний"&amp;9&amp;P
&amp;R&amp;"Times New Roman,звичайний"&amp;9Продовження додатка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2018-01-04T08:27:53Z</cp:lastPrinted>
  <dcterms:created xsi:type="dcterms:W3CDTF">2011-09-13T12:33:42Z</dcterms:created>
  <dcterms:modified xsi:type="dcterms:W3CDTF">2018-01-04T11:15:13Z</dcterms:modified>
</cp:coreProperties>
</file>